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zh\Desktop\Бюджет-2025\Постійний бюджет 2025\Рішення на 2025 рік\Рішення сесії 2025\Рішення від 28.11.2024  № 4096 - бюджет 2025\"/>
    </mc:Choice>
  </mc:AlternateContent>
  <bookViews>
    <workbookView xWindow="0" yWindow="0" windowWidth="28800" windowHeight="11430"/>
  </bookViews>
  <sheets>
    <sheet name="Аркуш1" sheetId="1" r:id="rId1"/>
  </sheets>
  <definedNames>
    <definedName name="_xlnm.Print_Titles" localSheetId="0">Аркуш1!$12:$13</definedName>
    <definedName name="_xlnm.Print_Area" localSheetId="0">Аркуш1!$A$1:$J$68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  <c r="G63" i="1"/>
  <c r="H46" i="1" l="1"/>
  <c r="H45" i="1" s="1"/>
  <c r="I46" i="1"/>
  <c r="I45" i="1" s="1"/>
  <c r="G45" i="1"/>
  <c r="G46" i="1"/>
  <c r="G47" i="1"/>
  <c r="J47" i="1" s="1"/>
  <c r="I18" i="1" l="1"/>
  <c r="J18" i="1" s="1"/>
  <c r="G18" i="1"/>
  <c r="J20" i="1" l="1"/>
  <c r="J55" i="1" s="1"/>
  <c r="G55" i="1"/>
  <c r="H49" i="1" l="1"/>
  <c r="I49" i="1"/>
  <c r="G49" i="1"/>
  <c r="H41" i="1"/>
  <c r="I41" i="1"/>
  <c r="G41" i="1"/>
  <c r="H33" i="1"/>
  <c r="I33" i="1"/>
  <c r="G33" i="1"/>
  <c r="H24" i="1"/>
  <c r="I24" i="1"/>
  <c r="H15" i="1"/>
  <c r="I15" i="1"/>
  <c r="G15" i="1"/>
  <c r="G26" i="1" l="1"/>
  <c r="G27" i="1"/>
  <c r="G25" i="1"/>
  <c r="G24" i="1" s="1"/>
  <c r="G39" i="1"/>
  <c r="G38" i="1" s="1"/>
  <c r="I38" i="1"/>
  <c r="H38" i="1"/>
  <c r="G62" i="1"/>
  <c r="G59" i="1"/>
  <c r="H61" i="1" l="1"/>
  <c r="G61" i="1"/>
  <c r="I61" i="1"/>
  <c r="J17" i="1"/>
  <c r="J19" i="1"/>
  <c r="J21" i="1"/>
  <c r="J22" i="1"/>
  <c r="J25" i="1"/>
  <c r="J26" i="1"/>
  <c r="J27" i="1"/>
  <c r="J28" i="1"/>
  <c r="J29" i="1"/>
  <c r="J30" i="1"/>
  <c r="J31" i="1"/>
  <c r="J34" i="1"/>
  <c r="J35" i="1"/>
  <c r="J36" i="1"/>
  <c r="J39" i="1"/>
  <c r="J42" i="1"/>
  <c r="J43" i="1"/>
  <c r="J44" i="1"/>
  <c r="J50" i="1"/>
  <c r="J51" i="1"/>
  <c r="J52" i="1"/>
  <c r="J53" i="1"/>
  <c r="J54" i="1"/>
  <c r="J56" i="1"/>
  <c r="J59" i="1"/>
  <c r="J62" i="1"/>
  <c r="J16" i="1"/>
  <c r="H58" i="1" l="1"/>
  <c r="I58" i="1"/>
  <c r="G58" i="1" l="1"/>
  <c r="I37" i="1" l="1"/>
  <c r="H37" i="1"/>
  <c r="G37" i="1" l="1"/>
  <c r="I48" i="1" l="1"/>
  <c r="H48" i="1"/>
  <c r="H63" i="1" s="1"/>
  <c r="I57" i="1" l="1"/>
  <c r="H57" i="1"/>
  <c r="G57" i="1" l="1"/>
  <c r="H60" i="1" l="1"/>
  <c r="I60" i="1"/>
  <c r="G60" i="1"/>
  <c r="H40" i="1" l="1"/>
  <c r="I40" i="1"/>
  <c r="G40" i="1"/>
  <c r="I32" i="1"/>
  <c r="H32" i="1"/>
  <c r="G32" i="1"/>
  <c r="I23" i="1"/>
  <c r="H23" i="1"/>
  <c r="G23" i="1"/>
  <c r="G14" i="1" l="1"/>
  <c r="H14" i="1" l="1"/>
  <c r="G48" i="1" l="1"/>
  <c r="I14" i="1"/>
</calcChain>
</file>

<file path=xl/sharedStrings.xml><?xml version="1.0" encoding="utf-8"?>
<sst xmlns="http://schemas.openxmlformats.org/spreadsheetml/2006/main" count="208" uniqueCount="146">
  <si>
    <t>ОБСЯГИ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</si>
  <si>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</si>
  <si>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</si>
  <si>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</si>
  <si>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</si>
  <si>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</si>
  <si>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</si>
  <si>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</si>
  <si>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</si>
  <si>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</si>
  <si>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0200000</t>
  </si>
  <si>
    <t/>
  </si>
  <si>
    <t>Виконавчий комiтет Слобожанської селищної ради</t>
  </si>
  <si>
    <t>0443</t>
  </si>
  <si>
    <t>0217330</t>
  </si>
  <si>
    <t>7330</t>
  </si>
  <si>
    <t>Будівництво інших об`єктів комунальної власності</t>
  </si>
  <si>
    <t>УСЬОГО</t>
  </si>
  <si>
    <t>X</t>
  </si>
  <si>
    <t>(грн)</t>
  </si>
  <si>
    <t>0210000</t>
  </si>
  <si>
    <t>0451500000</t>
  </si>
  <si>
    <t>0600000</t>
  </si>
  <si>
    <t>0610000</t>
  </si>
  <si>
    <t>Гуманітарний відділ Слобожанської селищної ради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</si>
  <si>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</si>
  <si>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</si>
  <si>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</si>
  <si>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</si>
  <si>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</si>
  <si>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</si>
  <si>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</si>
  <si>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</si>
  <si>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1090</t>
  </si>
  <si>
    <t>0800000</t>
  </si>
  <si>
    <t>0810000</t>
  </si>
  <si>
    <t>Відділ соціального захисту населення Слобожанської 
селищної ради</t>
  </si>
  <si>
    <t>0817520</t>
  </si>
  <si>
    <t>7520</t>
  </si>
  <si>
    <t>0460</t>
  </si>
  <si>
    <t>Реалізація Національної програми інформатизації</t>
  </si>
  <si>
    <t>1000000</t>
  </si>
  <si>
    <t>Відділ культури, туризму, молоді та спорту 
Слобожанської селищної ради</t>
  </si>
  <si>
    <t>1010000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</si>
  <si>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</si>
  <si>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</si>
  <si>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</si>
  <si>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 xml:space="preserve">Оновлення та поліпшення матеріально-технічної бази </t>
  </si>
  <si>
    <t>0810</t>
  </si>
  <si>
    <t>3700000</t>
  </si>
  <si>
    <t>3710000</t>
  </si>
  <si>
    <t>Фінансовий відділ Слобожанської селищної ради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</si>
  <si>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</si>
  <si>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</si>
  <si>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</si>
  <si>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</si>
  <si>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</si>
  <si>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</si>
  <si>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</si>
  <si>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3400000</t>
  </si>
  <si>
    <t>Центр надання адміністративних послуг 
Слобожанської селищної ради</t>
  </si>
  <si>
    <t>3410000</t>
  </si>
  <si>
    <t>1600000</t>
  </si>
  <si>
    <t>Відділ з питань будівництва, містобудування, архітектури та містобудівного кадастру Слобожанської селищної ради</t>
  </si>
  <si>
    <t>1610000</t>
  </si>
  <si>
    <t>1617330</t>
  </si>
  <si>
    <t>Людмила ЛАГОДА</t>
  </si>
  <si>
    <t>3717520</t>
  </si>
  <si>
    <t>Будівництво освітніх установ та закладів</t>
  </si>
  <si>
    <t>Реконструкція будівлі гуртожитку з надбудовою третього поверху під житловий багатоквартирний будинок за адресою: вул. Мічуріна, 43, смт Слобожанське, Дніпровського району, Дніпропетровської області. Коригування 2", в т.ч. ПКД</t>
  </si>
  <si>
    <t>Нове будівництво захисної споруди цивільного захисту (СПП із захисними властивостями ПРУ) на території закладу дошкільної освіти (ясла-садок) комбінованого типу "Берізка" Слобожанської селищної ради за адресою: селище Слобожанське, вул. Будівельників, 7А, Дніпровського району, Дніпропетровської області (в т.ч. проведення інженерних вишукувань та виготовлення ПКД)</t>
  </si>
  <si>
    <t>Нове будівництво захисної споруди цивільного захисту (СПП із захисними властивостями ПРУ) на території дошкільного підрозділу Степнянського ліцею  Слобожанської селищної ради Дніпровського району, Дніпропетровської області за адресою: с. Степове, вул. Ювілейна,18, Дніпровського району, Дніпропетровської області, (в т.ч. проведення інженерних вишукувань та виготовлення ПКД)</t>
  </si>
  <si>
    <t>Нове будівництво захисної споруди цивільного захисту (СПП із захисними властивостями ПРУ) на території дошкільного підрозділу Олександрівського ліцею  Слобожанської селищної ради Дніпровського району, Дніпропетровської області за адресою: с. Олександрівка, вул. Шевченко, 3,  Дніпровського району, Дніпропетровської області, (в т.ч. проведення інженерних вишукувань та виготовлення ПКД)</t>
  </si>
  <si>
    <t>Відділ культури, туризму, молоді, спорту та інформаційної політики Слобожанської селищної ради</t>
  </si>
  <si>
    <t>1014081</t>
  </si>
  <si>
    <t>4081</t>
  </si>
  <si>
    <t>0829</t>
  </si>
  <si>
    <t>Забезпечення діяльності інших закладів в галузі культури і мистецтва</t>
  </si>
  <si>
    <t xml:space="preserve">Нове будівництво захисної споруди цивільного захисту (СПП із захисними властивостями ПРУ) за адресою: Дніпропетровська область, Дніпровський район, смт Слобожанське, вул.Героїв України,30 Слобожанська початкова школа(в т.ч. проведення інженерних вишукувань та виготовлення ПКД) </t>
  </si>
  <si>
    <t>0180</t>
  </si>
  <si>
    <t>Будівництво установ та закладів соціальної сфери</t>
  </si>
  <si>
    <t>Управління соціального захисту населення Слобожанської 
селищної ради</t>
  </si>
  <si>
    <t>0900000</t>
  </si>
  <si>
    <t>0910000</t>
  </si>
  <si>
    <t>0917520</t>
  </si>
  <si>
    <t>Служба у справах дітей Слобожанської селищної ради</t>
  </si>
  <si>
    <t>Нове будівництво захисної споруди цівільного захисту (протирадіаційне укриття) за адресою: Дніпропетровська область, Дніпровський район, смт Слобожанське, вул.Будівельників,10</t>
  </si>
  <si>
    <t>Додаток 5</t>
  </si>
  <si>
    <t>Слобожанської селищної ради</t>
  </si>
  <si>
    <t>0218130</t>
  </si>
  <si>
    <t>8130</t>
  </si>
  <si>
    <t>Забезпечення діяльності місцевої та добровільної пожежної охорони</t>
  </si>
  <si>
    <t>1011080</t>
  </si>
  <si>
    <t>1080</t>
  </si>
  <si>
    <t>0960</t>
  </si>
  <si>
    <t>Надання спеціалізованої освіти мистецькими школами</t>
  </si>
  <si>
    <t>1015061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</si>
  <si>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</si>
  <si>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</si>
  <si>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3410160</t>
  </si>
  <si>
    <t>Реконструкція групи нежитлових приміщень під багатофункціональний центр культури та дозвілля за адресою: Дніпропетровська область, Дніпровський район, с. Партизанське, Шкільна, 18-А (в т.ч. виготовлення ПКД)</t>
  </si>
  <si>
    <t>0210180</t>
  </si>
  <si>
    <t>0133</t>
  </si>
  <si>
    <t>Інша діяльність у сфері державного управління</t>
  </si>
  <si>
    <t>0610160</t>
  </si>
  <si>
    <t>Реконструкція підвального приміщення під захисну споруду цивільного захисту з захисними властивостями ПРУ Слобожанського ліцею ССР Дніпровського району Дніпропетровської області за адресою: селище Слобожанське, вул.Будівельників,1 Дніпровського району Дніпропетровської області, (в т.ч. проведення інженерних вишукувань та виготовлення ПКД)</t>
  </si>
  <si>
    <t>Нове будівництво амбулаторії за адресою: Дніпропетровська область, Дніпровський район, с. Олександрівка, вул. Центральна. Коригування (в т.ч. виготовлення ПКД)</t>
  </si>
  <si>
    <t>Нове будівництво Центру надання адміністративних послуг за адресою: Дніпропетровська область, Дніпровський район, смт Слобожанське, вул. 8 Марта. Коригування (в т.ч. виготовлення ПКД)</t>
  </si>
  <si>
    <t>капітальних вкладень бюджету у розрізі інвестиційних проектів 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</si>
  <si>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</si>
  <si>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</si>
  <si>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0611300</t>
  </si>
  <si>
    <t>1300</t>
  </si>
  <si>
    <t>2024-2025</t>
  </si>
  <si>
    <t>0990</t>
  </si>
  <si>
    <t>0813250</t>
  </si>
  <si>
    <t>3250</t>
  </si>
  <si>
    <t>Реконструкція покрівлі та тепломодернізація фасадів будівлі з прибудовою ліфта за адресою: Дніпропетроуська область, Дніпровський район, смт Слобожанське, вул.В.Сухомлинського, 54-Б (в т.ч. виготовлення ПКД)</t>
  </si>
  <si>
    <t>Реконструкція гуртожитку під офісну будівлю за адресою: Дніпропетроуська область, Дніпровський район, смт Слобожанське, вул.В.Сухомлинського, 54-Б (в т.ч. виготовлення ПКД)</t>
  </si>
  <si>
    <t>1611300</t>
  </si>
  <si>
    <t>1612170</t>
  </si>
  <si>
    <t>2170</t>
  </si>
  <si>
    <t>0763</t>
  </si>
  <si>
    <t>Будівництво закладів охорони здоров'я</t>
  </si>
  <si>
    <t>2023-2025</t>
  </si>
  <si>
    <t>1614083</t>
  </si>
  <si>
    <t>4083</t>
  </si>
  <si>
    <t>Будівництво закладів культури і мистецтва</t>
  </si>
  <si>
    <t>1617520</t>
  </si>
  <si>
    <t>Нове будівництво місцевої автоматизованої системи централізованого оповіщення у населених пунктах Слобожанської селищної ради Дніпровського району Дніпропетровської області(смт Слобожанське, с. Степове, с. Балівка, с. Партизанське, с. Олександрівка, с. Василівка»),  (в т.ч. розробка ПКД)</t>
  </si>
  <si>
    <t>Реконструкція будівлі гуртожитку з надбудовою третього поверху під житловий багатоквартирний будинок за адресою: вул. Мічуріна, 43, смт Слобожанське, Дніпровського району, Дніпропетровської області. Коригування 2. (Коригування ПКД)</t>
  </si>
  <si>
    <t>2021-2025</t>
  </si>
  <si>
    <t>0212010</t>
  </si>
  <si>
    <t>2010</t>
  </si>
  <si>
    <t>0731</t>
  </si>
  <si>
    <t>Багатопрофільна стаціонарна медична допомога населенню</t>
  </si>
  <si>
    <t>1200000</t>
  </si>
  <si>
    <t>Відділ з питань житлово-комунального господарства, благоустрою, розвитку інфраструктури та транспорту Слобожанської селищної ради</t>
  </si>
  <si>
    <t>1210000</t>
  </si>
  <si>
    <t>1216030</t>
  </si>
  <si>
    <t>6030</t>
  </si>
  <si>
    <t>0620</t>
  </si>
  <si>
    <t>Організація благоустрою населених пунктів</t>
  </si>
  <si>
    <t>до рішення 41 сесії VIII скликання</t>
  </si>
  <si>
    <t xml:space="preserve">Секретар ради </t>
  </si>
  <si>
    <t>від 28.11.2024  № 4096-41/VIII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</si>
</sst>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\-#,##0.00;#,&quot;-&quot;"/>
    <numFmt numFmtId="165" formatCode="#,##0.0_ ;\-#,##0.0\ "/>
    <numFmt numFmtId="166" formatCode="#,##0.00_ ;\-#,##0.00\ "/>
    <numFmt numFmtId="167" formatCode="#,##0_ ;\-#,##0\ "/>
  </numFmts>
  <fonts count="14" x14ac:knownFonts="1"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9.5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9"/>
      <name val="Calibri"/>
      <family val="2"/>
      <charset val="204"/>
      <scheme val="minor"/>
    </font>
    <font>
      <b/>
      <u/>
      <sz val="9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165" fontId="1" fillId="0" borderId="6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165" fontId="1" fillId="0" borderId="10" xfId="0" applyNumberFormat="1" applyFont="1" applyFill="1" applyBorder="1" applyAlignment="1">
      <alignment horizontal="center" vertical="center"/>
    </xf>
    <xf numFmtId="4" fontId="1" fillId="0" borderId="15" xfId="0" quotePrefix="1" applyNumberFormat="1" applyFont="1" applyFill="1" applyBorder="1" applyAlignment="1">
      <alignment vertical="center" wrapText="1"/>
    </xf>
    <xf numFmtId="0" fontId="3" fillId="0" borderId="0" xfId="0" applyFont="1" applyFill="1"/>
    <xf numFmtId="4" fontId="3" fillId="0" borderId="0" xfId="0" applyNumberFormat="1" applyFont="1" applyFill="1" applyBorder="1"/>
    <xf numFmtId="49" fontId="1" fillId="0" borderId="0" xfId="0" applyNumberFormat="1" applyFont="1" applyFill="1"/>
    <xf numFmtId="0" fontId="1" fillId="0" borderId="0" xfId="0" applyFont="1" applyFill="1"/>
    <xf numFmtId="4" fontId="1" fillId="0" borderId="0" xfId="0" applyNumberFormat="1" applyFont="1" applyFill="1" applyBorder="1"/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right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" fillId="0" borderId="19" xfId="0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4" fontId="2" fillId="0" borderId="4" xfId="0" quotePrefix="1" applyNumberFormat="1" applyFont="1" applyFill="1" applyBorder="1" applyAlignment="1">
      <alignment vertical="center" wrapText="1"/>
    </xf>
    <xf numFmtId="4" fontId="1" fillId="0" borderId="1" xfId="0" quotePrefix="1" applyNumberFormat="1" applyFont="1" applyFill="1" applyBorder="1" applyAlignment="1">
      <alignment vertical="center" wrapText="1"/>
    </xf>
    <xf numFmtId="0" fontId="1" fillId="0" borderId="11" xfId="0" quotePrefix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4" fontId="1" fillId="0" borderId="12" xfId="0" quotePrefix="1" applyNumberFormat="1" applyFont="1" applyFill="1" applyBorder="1" applyAlignment="1">
      <alignment horizontal="center" vertical="center" wrapText="1"/>
    </xf>
    <xf numFmtId="0" fontId="2" fillId="0" borderId="8" xfId="0" quotePrefix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9" xfId="0" quotePrefix="1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" fillId="0" borderId="4" xfId="0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/>
    </xf>
    <xf numFmtId="4" fontId="1" fillId="0" borderId="12" xfId="0" quotePrefix="1" applyNumberFormat="1" applyFont="1" applyFill="1" applyBorder="1" applyAlignment="1">
      <alignment vertical="center" wrapText="1"/>
    </xf>
    <xf numFmtId="166" fontId="3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4" xfId="0" quotePrefix="1" applyFill="1" applyBorder="1" applyAlignment="1">
      <alignment horizontal="center" vertical="center" wrapText="1"/>
    </xf>
    <xf numFmtId="4" fontId="2" fillId="0" borderId="9" xfId="0" quotePrefix="1" applyNumberFormat="1" applyFont="1" applyFill="1" applyBorder="1" applyAlignment="1">
      <alignment vertical="center" wrapText="1"/>
    </xf>
    <xf numFmtId="0" fontId="4" fillId="0" borderId="0" xfId="0" applyFont="1" applyFill="1" applyAlignment="1"/>
    <xf numFmtId="0" fontId="13" fillId="0" borderId="0" xfId="0" applyFont="1" applyFill="1" applyAlignment="1"/>
    <xf numFmtId="49" fontId="1" fillId="0" borderId="14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/>
    <xf numFmtId="0" fontId="12" fillId="0" borderId="0" xfId="0" applyFont="1" applyFill="1" applyAlignment="1">
      <alignment horizontal="left"/>
    </xf>
    <xf numFmtId="165" fontId="1" fillId="0" borderId="22" xfId="0" applyNumberFormat="1" applyFont="1" applyFill="1" applyBorder="1" applyAlignment="1">
      <alignment horizontal="center" vertical="center"/>
    </xf>
    <xf numFmtId="4" fontId="1" fillId="0" borderId="2" xfId="0" quotePrefix="1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" fontId="2" fillId="0" borderId="23" xfId="0" quotePrefix="1" applyNumberFormat="1" applyFont="1" applyFill="1" applyBorder="1" applyAlignment="1">
      <alignment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4" fontId="1" fillId="0" borderId="24" xfId="0" quotePrefix="1" applyNumberFormat="1" applyFont="1" applyFill="1" applyBorder="1" applyAlignment="1">
      <alignment vertical="center" wrapText="1"/>
    </xf>
    <xf numFmtId="165" fontId="1" fillId="0" borderId="21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164" fontId="9" fillId="0" borderId="27" xfId="0" applyNumberFormat="1" applyFont="1" applyFill="1" applyBorder="1" applyAlignment="1">
      <alignment horizontal="center" vertical="center"/>
    </xf>
    <xf numFmtId="4" fontId="1" fillId="0" borderId="28" xfId="0" quotePrefix="1" applyNumberFormat="1" applyFont="1" applyFill="1" applyBorder="1" applyAlignment="1">
      <alignment vertical="center" wrapText="1"/>
    </xf>
    <xf numFmtId="0" fontId="2" fillId="0" borderId="4" xfId="0" quotePrefix="1" applyFont="1" applyFill="1" applyBorder="1" applyAlignment="1">
      <alignment horizontal="center" vertical="center" wrapText="1"/>
    </xf>
    <xf numFmtId="4" fontId="2" fillId="0" borderId="4" xfId="0" quotePrefix="1" applyNumberFormat="1" applyFont="1" applyFill="1" applyBorder="1" applyAlignment="1">
      <alignment horizontal="center" vertical="center" wrapText="1"/>
    </xf>
    <xf numFmtId="0" fontId="0" fillId="0" borderId="11" xfId="0" quotePrefix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4" fontId="0" fillId="0" borderId="1" xfId="0" quotePrefix="1" applyNumberFormat="1" applyFill="1" applyBorder="1" applyAlignment="1">
      <alignment horizontal="center" vertical="center" wrapText="1"/>
    </xf>
    <xf numFmtId="4" fontId="0" fillId="0" borderId="1" xfId="0" quotePrefix="1" applyNumberFormat="1" applyFill="1" applyBorder="1" applyAlignment="1">
      <alignment vertical="center" wrapText="1"/>
    </xf>
    <xf numFmtId="0" fontId="0" fillId="0" borderId="12" xfId="0" quotePrefix="1" applyFill="1" applyBorder="1" applyAlignment="1">
      <alignment horizontal="center" vertical="center" wrapText="1"/>
    </xf>
    <xf numFmtId="4" fontId="0" fillId="0" borderId="12" xfId="0" quotePrefix="1" applyNumberFormat="1" applyFill="1" applyBorder="1" applyAlignment="1">
      <alignment horizontal="center" vertical="center" wrapText="1"/>
    </xf>
    <xf numFmtId="4" fontId="0" fillId="0" borderId="12" xfId="0" quotePrefix="1" applyNumberForma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quotePrefix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9" xfId="0" quotePrefix="1" applyFont="1" applyFill="1" applyBorder="1" applyAlignment="1">
      <alignment horizontal="center" vertical="center" wrapText="1"/>
    </xf>
    <xf numFmtId="4" fontId="1" fillId="0" borderId="2" xfId="0" quotePrefix="1" applyNumberFormat="1" applyFont="1" applyFill="1" applyBorder="1" applyAlignment="1">
      <alignment horizontal="center" vertical="center" wrapText="1"/>
    </xf>
    <xf numFmtId="4" fontId="1" fillId="0" borderId="9" xfId="0" quotePrefix="1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14" xfId="0" quotePrefix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4" fontId="1" fillId="0" borderId="1" xfId="0" quotePrefix="1" applyNumberFormat="1" applyFont="1" applyFill="1" applyBorder="1" applyAlignment="1">
      <alignment horizontal="center" vertical="center" wrapText="1"/>
    </xf>
    <xf numFmtId="4" fontId="1" fillId="0" borderId="1" xfId="0" quotePrefix="1" applyNumberFormat="1" applyFont="1" applyFill="1" applyBorder="1" applyAlignment="1">
      <alignment horizontal="left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 wrapText="1"/>
    </xf>
    <xf numFmtId="167" fontId="2" fillId="0" borderId="4" xfId="0" applyNumberFormat="1" applyFont="1" applyFill="1" applyBorder="1" applyAlignment="1">
      <alignment horizontal="right" vertical="center"/>
    </xf>
    <xf numFmtId="167" fontId="1" fillId="0" borderId="9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horizontal="right" vertical="center"/>
    </xf>
    <xf numFmtId="167" fontId="1" fillId="0" borderId="12" xfId="0" applyNumberFormat="1" applyFont="1" applyFill="1" applyBorder="1" applyAlignment="1">
      <alignment horizontal="right" vertical="center"/>
    </xf>
    <xf numFmtId="167" fontId="2" fillId="0" borderId="9" xfId="0" applyNumberFormat="1" applyFont="1" applyFill="1" applyBorder="1" applyAlignment="1">
      <alignment horizontal="right" vertical="center"/>
    </xf>
    <xf numFmtId="167" fontId="1" fillId="0" borderId="2" xfId="0" applyNumberFormat="1" applyFont="1" applyFill="1" applyBorder="1" applyAlignment="1">
      <alignment horizontal="right" vertical="center"/>
    </xf>
    <xf numFmtId="167" fontId="1" fillId="0" borderId="20" xfId="0" applyNumberFormat="1" applyFont="1" applyFill="1" applyBorder="1" applyAlignment="1">
      <alignment horizontal="right" vertical="center"/>
    </xf>
    <xf numFmtId="167" fontId="9" fillId="0" borderId="26" xfId="0" applyNumberFormat="1" applyFont="1" applyFill="1" applyBorder="1" applyAlignment="1">
      <alignment horizontal="right" vertical="center"/>
    </xf>
    <xf numFmtId="49" fontId="1" fillId="0" borderId="14" xfId="0" quotePrefix="1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left" vertical="center" wrapText="1"/>
    </xf>
    <xf numFmtId="0" fontId="1" fillId="0" borderId="14" xfId="0" quotePrefix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4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4" xfId="0" quotePrefix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4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165" fontId="1" fillId="0" borderId="13" xfId="0" applyNumberFormat="1" applyFont="1" applyFill="1" applyBorder="1" applyAlignment="1">
      <alignment horizontal="center" vertical="center"/>
    </xf>
    <xf numFmtId="0" fontId="2" fillId="0" borderId="9" xfId="0" quotePrefix="1" applyFont="1" applyFill="1" applyBorder="1" applyAlignment="1">
      <alignment horizontal="center" vertical="center" wrapText="1"/>
    </xf>
    <xf numFmtId="4" fontId="2" fillId="0" borderId="9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49" fontId="1" fillId="0" borderId="14" xfId="0" quotePrefix="1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left" vertical="center" wrapText="1"/>
    </xf>
    <xf numFmtId="0" fontId="1" fillId="0" borderId="14" xfId="0" quotePrefix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4" fontId="1" fillId="0" borderId="1" xfId="0" quotePrefix="1" applyNumberFormat="1" applyFont="1" applyFill="1" applyBorder="1" applyAlignment="1">
      <alignment horizontal="center" vertical="center" wrapText="1"/>
    </xf>
    <xf numFmtId="4" fontId="1" fillId="0" borderId="1" xfId="0" quotePrefix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9" fontId="7" fillId="0" borderId="0" xfId="0" quotePrefix="1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left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49" fontId="1" fillId="0" borderId="7" xfId="0" quotePrefix="1" applyNumberFormat="1" applyFont="1" applyFill="1" applyBorder="1" applyAlignment="1">
      <alignment horizontal="center" vertical="center" wrapText="1"/>
    </xf>
    <xf numFmtId="49" fontId="1" fillId="0" borderId="8" xfId="0" quotePrefix="1" applyNumberFormat="1" applyFont="1" applyFill="1" applyBorder="1" applyAlignment="1">
      <alignment horizontal="center" vertical="center" wrapText="1"/>
    </xf>
    <xf numFmtId="49" fontId="1" fillId="0" borderId="2" xfId="0" quotePrefix="1" applyNumberFormat="1" applyFont="1" applyFill="1" applyBorder="1" applyAlignment="1">
      <alignment horizontal="center" vertical="center" wrapText="1"/>
    </xf>
    <xf numFmtId="49" fontId="1" fillId="0" borderId="9" xfId="0" quotePrefix="1" applyNumberFormat="1" applyFont="1" applyFill="1" applyBorder="1" applyAlignment="1">
      <alignment horizontal="center" vertical="center" wrapText="1"/>
    </xf>
    <xf numFmtId="4" fontId="1" fillId="0" borderId="2" xfId="0" quotePrefix="1" applyNumberFormat="1" applyFont="1" applyFill="1" applyBorder="1" applyAlignment="1">
      <alignment horizontal="left" vertical="center" wrapText="1"/>
    </xf>
    <xf numFmtId="4" fontId="1" fillId="0" borderId="9" xfId="0" quotePrefix="1" applyNumberFormat="1" applyFont="1" applyFill="1" applyBorder="1" applyAlignment="1">
      <alignment horizontal="left" vertical="center" wrapText="1"/>
    </xf>
    <xf numFmtId="49" fontId="0" fillId="0" borderId="7" xfId="0" quotePrefix="1" applyNumberFormat="1" applyFill="1" applyBorder="1" applyAlignment="1">
      <alignment horizontal="center" vertical="center" wrapText="1"/>
    </xf>
    <xf numFmtId="49" fontId="0" fillId="0" borderId="17" xfId="0" quotePrefix="1" applyNumberFormat="1" applyFill="1" applyBorder="1" applyAlignment="1">
      <alignment horizontal="center" vertical="center" wrapText="1"/>
    </xf>
    <xf numFmtId="49" fontId="0" fillId="0" borderId="2" xfId="0" quotePrefix="1" applyNumberFormat="1" applyFill="1" applyBorder="1" applyAlignment="1">
      <alignment horizontal="center" vertical="center" wrapText="1"/>
    </xf>
    <xf numFmtId="49" fontId="0" fillId="0" borderId="18" xfId="0" quotePrefix="1" applyNumberFormat="1" applyFill="1" applyBorder="1" applyAlignment="1">
      <alignment horizontal="center" vertical="center" wrapText="1"/>
    </xf>
    <xf numFmtId="49" fontId="1" fillId="0" borderId="18" xfId="0" quotePrefix="1" applyNumberFormat="1" applyFont="1" applyFill="1" applyBorder="1" applyAlignment="1">
      <alignment horizontal="center" vertical="center" wrapText="1"/>
    </xf>
    <xf numFmtId="4" fontId="0" fillId="0" borderId="2" xfId="0" quotePrefix="1" applyNumberFormat="1" applyFill="1" applyBorder="1" applyAlignment="1">
      <alignment horizontal="left" vertical="center" wrapText="1"/>
    </xf>
    <xf numFmtId="4" fontId="0" fillId="0" borderId="18" xfId="0" quotePrefix="1" applyNumberForma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zoomScale="90" zoomScaleNormal="90" workbookViewId="0">
      <selection activeCell="H55" sqref="H55"/>
    </sheetView>
  </sheetViews>
  <sheetFormatPr defaultRowHeight="12" x14ac:dyDescent="0.2"/>
  <cols>
    <col min="1" max="1" width="13" style="17" customWidth="1"/>
    <col min="2" max="2" width="12.5703125" style="11" customWidth="1"/>
    <col min="3" max="3" width="12.85546875" style="11" customWidth="1"/>
    <col min="4" max="4" width="53.5703125" style="11" customWidth="1"/>
    <col min="5" max="5" width="75.42578125" style="11" customWidth="1"/>
    <col min="6" max="6" width="13.7109375" style="11" customWidth="1"/>
    <col min="7" max="7" width="15" style="11" customWidth="1"/>
    <col min="8" max="9" width="14.7109375" style="11" customWidth="1"/>
    <col min="10" max="10" width="16.42578125" style="11" customWidth="1"/>
    <col min="11" max="12" width="9.140625" style="11"/>
    <col min="13" max="13" width="18.5703125" style="12" customWidth="1"/>
    <col min="14" max="16384" width="9.140625" style="11"/>
  </cols>
  <sheetData>
    <row r="1" spans="1:13" s="14" customFormat="1" ht="12.95" customHeight="1" x14ac:dyDescent="0.2">
      <c r="A1" s="13"/>
      <c r="H1" s="52"/>
      <c r="I1" s="131" t="s">
        <v>87</v>
      </c>
      <c r="J1" s="131"/>
      <c r="M1" s="15"/>
    </row>
    <row r="2" spans="1:13" s="14" customFormat="1" ht="12.95" customHeight="1" x14ac:dyDescent="0.25">
      <c r="A2" s="13"/>
      <c r="H2" s="53"/>
      <c r="I2" s="131" t="s">
        <v>143</v>
      </c>
      <c r="J2" s="131"/>
      <c r="M2" s="15"/>
    </row>
    <row r="3" spans="1:13" s="14" customFormat="1" ht="12.95" customHeight="1" x14ac:dyDescent="0.2">
      <c r="A3" s="13"/>
      <c r="H3" s="16"/>
      <c r="I3" s="131" t="s">
        <v>88</v>
      </c>
      <c r="J3" s="131"/>
      <c r="M3" s="15"/>
    </row>
    <row r="4" spans="1:13" s="14" customFormat="1" ht="12.95" customHeight="1" x14ac:dyDescent="0.2">
      <c r="A4" s="13"/>
      <c r="H4" s="16"/>
      <c r="I4" s="138" t="s">
        <v>145</v>
      </c>
      <c r="J4" s="138"/>
      <c r="M4" s="15"/>
    </row>
    <row r="5" spans="1:13" s="14" customFormat="1" ht="20.25" customHeight="1" x14ac:dyDescent="0.2">
      <c r="A5" s="13"/>
      <c r="H5" s="16"/>
      <c r="I5" s="57"/>
      <c r="J5" s="57"/>
      <c r="M5" s="15"/>
    </row>
    <row r="6" spans="1:13" s="14" customFormat="1" ht="15" x14ac:dyDescent="0.25">
      <c r="A6" s="134" t="s">
        <v>0</v>
      </c>
      <c r="B6" s="135"/>
      <c r="C6" s="135"/>
      <c r="D6" s="135"/>
      <c r="E6" s="135"/>
      <c r="F6" s="135"/>
      <c r="G6" s="135"/>
      <c r="H6" s="135"/>
      <c r="I6" s="135"/>
      <c r="J6" s="135"/>
      <c r="M6" s="15"/>
    </row>
    <row r="7" spans="1:13" s="14" customFormat="1" ht="15" x14ac:dyDescent="0.25">
      <c r="A7" s="134" t="s">
        <v>108</v>
      </c>
      <c r="B7" s="135"/>
      <c r="C7" s="135"/>
      <c r="D7" s="135"/>
      <c r="E7" s="135"/>
      <c r="F7" s="135"/>
      <c r="G7" s="135"/>
      <c r="H7" s="135"/>
      <c r="I7" s="135"/>
      <c r="J7" s="135"/>
      <c r="M7" s="15"/>
    </row>
    <row r="8" spans="1:13" s="14" customFormat="1" ht="8.25" customHeight="1" x14ac:dyDescent="0.25">
      <c r="A8" s="134"/>
      <c r="B8" s="134"/>
      <c r="C8" s="134"/>
      <c r="D8" s="134"/>
      <c r="E8" s="134"/>
      <c r="F8" s="134"/>
      <c r="G8" s="134"/>
      <c r="H8" s="134"/>
      <c r="I8" s="134"/>
      <c r="J8" s="134"/>
      <c r="M8" s="15"/>
    </row>
    <row r="9" spans="1:13" s="14" customFormat="1" ht="15" x14ac:dyDescent="0.25">
      <c r="A9" s="136" t="s">
        <v>21</v>
      </c>
      <c r="B9" s="136"/>
      <c r="C9" s="136"/>
      <c r="D9" s="136"/>
      <c r="E9" s="136"/>
      <c r="F9" s="136"/>
      <c r="G9" s="136"/>
      <c r="H9" s="136"/>
      <c r="I9" s="136"/>
      <c r="J9" s="136"/>
      <c r="M9" s="15"/>
    </row>
    <row r="10" spans="1:13" s="14" customFormat="1" ht="12.75" x14ac:dyDescent="0.2">
      <c r="A10" s="137" t="s">
        <v>1</v>
      </c>
      <c r="B10" s="137"/>
      <c r="C10" s="137"/>
      <c r="D10" s="137"/>
      <c r="E10" s="137"/>
      <c r="F10" s="137"/>
      <c r="G10" s="137"/>
      <c r="H10" s="137"/>
      <c r="I10" s="137"/>
      <c r="J10" s="137"/>
      <c r="M10" s="15"/>
    </row>
    <row r="11" spans="1:13" ht="12.75" thickBot="1" x14ac:dyDescent="0.25">
      <c r="J11" s="18" t="s">
        <v>19</v>
      </c>
    </row>
    <row r="12" spans="1:13" ht="94.5" customHeight="1" x14ac:dyDescent="0.2">
      <c r="A12" s="19" t="s">
        <v>2</v>
      </c>
      <c r="B12" s="20" t="s">
        <v>3</v>
      </c>
      <c r="C12" s="20" t="s">
        <v>4</v>
      </c>
      <c r="D12" s="21" t="s">
        <v>5</v>
      </c>
      <c r="E12" s="21" t="s">
        <v>6</v>
      </c>
      <c r="F12" s="21" t="s">
        <v>7</v>
      </c>
      <c r="G12" s="21" t="s">
        <v>8</v>
      </c>
      <c r="H12" s="21" t="s">
        <v>9</v>
      </c>
      <c r="I12" s="21" t="s">
        <v>109</v>
      </c>
      <c r="J12" s="22" t="s">
        <v>110</v>
      </c>
    </row>
    <row r="13" spans="1:13" ht="13.5" thickBot="1" x14ac:dyDescent="0.25">
      <c r="A13" s="23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4">
        <v>7</v>
      </c>
      <c r="H13" s="24">
        <v>8</v>
      </c>
      <c r="I13" s="24">
        <v>9</v>
      </c>
      <c r="J13" s="25">
        <v>10</v>
      </c>
    </row>
    <row r="14" spans="1:13" s="27" customFormat="1" ht="19.5" customHeight="1" x14ac:dyDescent="0.2">
      <c r="A14" s="26" t="s">
        <v>10</v>
      </c>
      <c r="B14" s="5" t="s">
        <v>11</v>
      </c>
      <c r="C14" s="5" t="s">
        <v>11</v>
      </c>
      <c r="D14" s="8" t="s">
        <v>12</v>
      </c>
      <c r="E14" s="8"/>
      <c r="F14" s="5" t="s">
        <v>11</v>
      </c>
      <c r="G14" s="96">
        <f>G15</f>
        <v>45097369</v>
      </c>
      <c r="H14" s="96">
        <f>H15</f>
        <v>9000000</v>
      </c>
      <c r="I14" s="96">
        <f>I15</f>
        <v>11422369</v>
      </c>
      <c r="J14" s="6"/>
      <c r="M14" s="12"/>
    </row>
    <row r="15" spans="1:13" ht="15.75" customHeight="1" x14ac:dyDescent="0.2">
      <c r="A15" s="89" t="s">
        <v>20</v>
      </c>
      <c r="B15" s="83" t="s">
        <v>11</v>
      </c>
      <c r="C15" s="83" t="s">
        <v>11</v>
      </c>
      <c r="D15" s="81" t="s">
        <v>12</v>
      </c>
      <c r="E15" s="81"/>
      <c r="F15" s="83"/>
      <c r="G15" s="97">
        <f>SUM(G16:G22)</f>
        <v>45097369</v>
      </c>
      <c r="H15" s="97">
        <f t="shared" ref="H15:I15" si="0">SUM(H16:H22)</f>
        <v>9000000</v>
      </c>
      <c r="I15" s="97">
        <f t="shared" si="0"/>
        <v>11422369</v>
      </c>
      <c r="J15" s="9"/>
    </row>
    <row r="16" spans="1:13" ht="59.25" customHeight="1" x14ac:dyDescent="0.2">
      <c r="A16" s="89" t="s">
        <v>52</v>
      </c>
      <c r="B16" s="83" t="s">
        <v>53</v>
      </c>
      <c r="C16" s="83" t="s">
        <v>45</v>
      </c>
      <c r="D16" s="28" t="s">
        <v>54</v>
      </c>
      <c r="E16" s="49" t="s">
        <v>47</v>
      </c>
      <c r="F16" s="83">
        <v>2025</v>
      </c>
      <c r="G16" s="97">
        <v>326000</v>
      </c>
      <c r="H16" s="97">
        <v>0</v>
      </c>
      <c r="I16" s="97">
        <v>326000</v>
      </c>
      <c r="J16" s="9">
        <f>(I16+H16)*100/G16</f>
        <v>100</v>
      </c>
    </row>
    <row r="17" spans="1:10" ht="23.25" customHeight="1" x14ac:dyDescent="0.2">
      <c r="A17" s="89" t="s">
        <v>101</v>
      </c>
      <c r="B17" s="83" t="s">
        <v>79</v>
      </c>
      <c r="C17" s="83" t="s">
        <v>102</v>
      </c>
      <c r="D17" s="28" t="s">
        <v>103</v>
      </c>
      <c r="E17" s="49" t="s">
        <v>47</v>
      </c>
      <c r="F17" s="83">
        <v>2025</v>
      </c>
      <c r="G17" s="97">
        <v>95000</v>
      </c>
      <c r="H17" s="97">
        <v>0</v>
      </c>
      <c r="I17" s="97">
        <v>95000</v>
      </c>
      <c r="J17" s="9">
        <f t="shared" ref="J17:J51" si="1">(I17+H17)*100/G17</f>
        <v>100</v>
      </c>
    </row>
    <row r="18" spans="1:10" ht="23.25" customHeight="1" x14ac:dyDescent="0.2">
      <c r="A18" s="116" t="s">
        <v>132</v>
      </c>
      <c r="B18" s="117" t="s">
        <v>133</v>
      </c>
      <c r="C18" s="117" t="s">
        <v>134</v>
      </c>
      <c r="D18" s="118" t="s">
        <v>135</v>
      </c>
      <c r="E18" s="49" t="s">
        <v>47</v>
      </c>
      <c r="F18" s="114">
        <v>2025</v>
      </c>
      <c r="G18" s="97">
        <f>I18</f>
        <v>5200000</v>
      </c>
      <c r="H18" s="97">
        <v>0</v>
      </c>
      <c r="I18" s="97">
        <f>1200000+4000000</f>
        <v>5200000</v>
      </c>
      <c r="J18" s="9">
        <f t="shared" si="1"/>
        <v>100</v>
      </c>
    </row>
    <row r="19" spans="1:10" ht="62.25" customHeight="1" x14ac:dyDescent="0.2">
      <c r="A19" s="139" t="s">
        <v>14</v>
      </c>
      <c r="B19" s="132" t="s">
        <v>15</v>
      </c>
      <c r="C19" s="132" t="s">
        <v>13</v>
      </c>
      <c r="D19" s="141" t="s">
        <v>16</v>
      </c>
      <c r="E19" s="49" t="s">
        <v>129</v>
      </c>
      <c r="F19" s="48">
        <v>2025</v>
      </c>
      <c r="G19" s="98">
        <v>5300000</v>
      </c>
      <c r="H19" s="98">
        <v>0</v>
      </c>
      <c r="I19" s="98">
        <v>4800000</v>
      </c>
      <c r="J19" s="9">
        <f t="shared" si="1"/>
        <v>90.566037735849051</v>
      </c>
    </row>
    <row r="20" spans="1:10" ht="48" customHeight="1" x14ac:dyDescent="0.2">
      <c r="A20" s="140"/>
      <c r="B20" s="133"/>
      <c r="C20" s="133"/>
      <c r="D20" s="142"/>
      <c r="E20" s="49" t="s">
        <v>130</v>
      </c>
      <c r="F20" s="48" t="s">
        <v>131</v>
      </c>
      <c r="G20" s="98">
        <v>33675000</v>
      </c>
      <c r="H20" s="98">
        <v>9000000</v>
      </c>
      <c r="I20" s="98">
        <v>500000</v>
      </c>
      <c r="J20" s="9">
        <f>(H20+I20+H55+I55)*100/G20</f>
        <v>70.420291017074987</v>
      </c>
    </row>
    <row r="21" spans="1:10" ht="32.25" customHeight="1" x14ac:dyDescent="0.2">
      <c r="A21" s="54" t="s">
        <v>55</v>
      </c>
      <c r="B21" s="48" t="s">
        <v>56</v>
      </c>
      <c r="C21" s="48" t="s">
        <v>57</v>
      </c>
      <c r="D21" s="55" t="s">
        <v>58</v>
      </c>
      <c r="E21" s="49" t="s">
        <v>47</v>
      </c>
      <c r="F21" s="48">
        <v>2025</v>
      </c>
      <c r="G21" s="98">
        <v>60000</v>
      </c>
      <c r="H21" s="98">
        <v>0</v>
      </c>
      <c r="I21" s="98">
        <v>60000</v>
      </c>
      <c r="J21" s="9">
        <f t="shared" si="1"/>
        <v>100</v>
      </c>
    </row>
    <row r="22" spans="1:10" ht="32.25" customHeight="1" thickBot="1" x14ac:dyDescent="0.25">
      <c r="A22" s="94" t="s">
        <v>89</v>
      </c>
      <c r="B22" s="4" t="s">
        <v>90</v>
      </c>
      <c r="C22" s="4" t="s">
        <v>57</v>
      </c>
      <c r="D22" s="95" t="s">
        <v>91</v>
      </c>
      <c r="E22" s="3" t="s">
        <v>47</v>
      </c>
      <c r="F22" s="4">
        <v>2025</v>
      </c>
      <c r="G22" s="99">
        <v>441369</v>
      </c>
      <c r="H22" s="99">
        <v>0</v>
      </c>
      <c r="I22" s="99">
        <v>441369</v>
      </c>
      <c r="J22" s="65">
        <f t="shared" si="1"/>
        <v>100</v>
      </c>
    </row>
    <row r="23" spans="1:10" ht="24" customHeight="1" x14ac:dyDescent="0.2">
      <c r="A23" s="35" t="s">
        <v>22</v>
      </c>
      <c r="B23" s="86"/>
      <c r="C23" s="88"/>
      <c r="D23" s="51" t="s">
        <v>24</v>
      </c>
      <c r="E23" s="81"/>
      <c r="F23" s="36"/>
      <c r="G23" s="100">
        <f>G24</f>
        <v>114765900</v>
      </c>
      <c r="H23" s="100">
        <f>H24</f>
        <v>1643176</v>
      </c>
      <c r="I23" s="100">
        <f>I24</f>
        <v>12265900</v>
      </c>
      <c r="J23" s="9"/>
    </row>
    <row r="24" spans="1:10" ht="18" customHeight="1" x14ac:dyDescent="0.2">
      <c r="A24" s="90" t="s">
        <v>23</v>
      </c>
      <c r="B24" s="91"/>
      <c r="C24" s="92"/>
      <c r="D24" s="31" t="s">
        <v>24</v>
      </c>
      <c r="E24" s="49"/>
      <c r="F24" s="48"/>
      <c r="G24" s="98">
        <f>SUM(G25:G31)</f>
        <v>114765900</v>
      </c>
      <c r="H24" s="98">
        <f t="shared" ref="H24:I24" si="2">SUM(H25:H31)</f>
        <v>1643176</v>
      </c>
      <c r="I24" s="98">
        <f t="shared" si="2"/>
        <v>12265900</v>
      </c>
      <c r="J24" s="9"/>
    </row>
    <row r="25" spans="1:10" ht="34.5" customHeight="1" x14ac:dyDescent="0.2">
      <c r="A25" s="90" t="s">
        <v>104</v>
      </c>
      <c r="B25" s="91" t="s">
        <v>44</v>
      </c>
      <c r="C25" s="92" t="s">
        <v>45</v>
      </c>
      <c r="D25" s="31" t="s">
        <v>46</v>
      </c>
      <c r="E25" s="49" t="s">
        <v>47</v>
      </c>
      <c r="F25" s="48">
        <v>2025</v>
      </c>
      <c r="G25" s="98">
        <f>I25</f>
        <v>399900</v>
      </c>
      <c r="H25" s="98">
        <v>0</v>
      </c>
      <c r="I25" s="98">
        <v>399900</v>
      </c>
      <c r="J25" s="9">
        <f t="shared" si="1"/>
        <v>100</v>
      </c>
    </row>
    <row r="26" spans="1:10" ht="25.5" customHeight="1" x14ac:dyDescent="0.2">
      <c r="A26" s="90" t="s">
        <v>25</v>
      </c>
      <c r="B26" s="91" t="s">
        <v>26</v>
      </c>
      <c r="C26" s="92" t="s">
        <v>27</v>
      </c>
      <c r="D26" s="93" t="s">
        <v>28</v>
      </c>
      <c r="E26" s="49" t="s">
        <v>47</v>
      </c>
      <c r="F26" s="48">
        <v>2025</v>
      </c>
      <c r="G26" s="98">
        <f t="shared" ref="G26:G27" si="3">I26</f>
        <v>30000</v>
      </c>
      <c r="H26" s="98">
        <v>0</v>
      </c>
      <c r="I26" s="98">
        <v>30000</v>
      </c>
      <c r="J26" s="9">
        <f t="shared" si="1"/>
        <v>100</v>
      </c>
    </row>
    <row r="27" spans="1:10" ht="33.75" customHeight="1" x14ac:dyDescent="0.2">
      <c r="A27" s="90" t="s">
        <v>29</v>
      </c>
      <c r="B27" s="91" t="s">
        <v>30</v>
      </c>
      <c r="C27" s="92" t="s">
        <v>31</v>
      </c>
      <c r="D27" s="93" t="s">
        <v>32</v>
      </c>
      <c r="E27" s="49" t="s">
        <v>47</v>
      </c>
      <c r="F27" s="48">
        <v>2025</v>
      </c>
      <c r="G27" s="98">
        <f t="shared" si="3"/>
        <v>1836000</v>
      </c>
      <c r="H27" s="98">
        <v>0</v>
      </c>
      <c r="I27" s="98">
        <v>1836000</v>
      </c>
      <c r="J27" s="9">
        <f t="shared" si="1"/>
        <v>100</v>
      </c>
    </row>
    <row r="28" spans="1:10" ht="66.75" customHeight="1" x14ac:dyDescent="0.2">
      <c r="A28" s="149" t="s">
        <v>111</v>
      </c>
      <c r="B28" s="151" t="s">
        <v>112</v>
      </c>
      <c r="C28" s="145" t="s">
        <v>114</v>
      </c>
      <c r="D28" s="154" t="s">
        <v>68</v>
      </c>
      <c r="E28" s="60" t="s">
        <v>70</v>
      </c>
      <c r="F28" s="48" t="s">
        <v>113</v>
      </c>
      <c r="G28" s="98">
        <v>48500000</v>
      </c>
      <c r="H28" s="98">
        <v>420000</v>
      </c>
      <c r="I28" s="98">
        <v>3000000</v>
      </c>
      <c r="J28" s="9">
        <f t="shared" si="1"/>
        <v>7.0515463917525771</v>
      </c>
    </row>
    <row r="29" spans="1:10" ht="71.25" customHeight="1" x14ac:dyDescent="0.2">
      <c r="A29" s="150"/>
      <c r="B29" s="152"/>
      <c r="C29" s="153"/>
      <c r="D29" s="155"/>
      <c r="E29" s="60" t="s">
        <v>71</v>
      </c>
      <c r="F29" s="48" t="s">
        <v>113</v>
      </c>
      <c r="G29" s="98">
        <v>21500000</v>
      </c>
      <c r="H29" s="98">
        <v>340000</v>
      </c>
      <c r="I29" s="98">
        <v>3000000</v>
      </c>
      <c r="J29" s="9">
        <f t="shared" si="1"/>
        <v>15.534883720930232</v>
      </c>
    </row>
    <row r="30" spans="1:10" ht="75" customHeight="1" x14ac:dyDescent="0.2">
      <c r="A30" s="150"/>
      <c r="B30" s="152"/>
      <c r="C30" s="153"/>
      <c r="D30" s="155"/>
      <c r="E30" s="60" t="s">
        <v>72</v>
      </c>
      <c r="F30" s="48" t="s">
        <v>113</v>
      </c>
      <c r="G30" s="98">
        <v>32500000</v>
      </c>
      <c r="H30" s="98">
        <v>389000</v>
      </c>
      <c r="I30" s="98">
        <v>3000000</v>
      </c>
      <c r="J30" s="9">
        <f t="shared" si="1"/>
        <v>10.427692307692308</v>
      </c>
    </row>
    <row r="31" spans="1:10" ht="75" customHeight="1" thickBot="1" x14ac:dyDescent="0.25">
      <c r="A31" s="150"/>
      <c r="B31" s="152"/>
      <c r="C31" s="153"/>
      <c r="D31" s="155"/>
      <c r="E31" s="61" t="s">
        <v>105</v>
      </c>
      <c r="F31" s="82" t="s">
        <v>113</v>
      </c>
      <c r="G31" s="101">
        <v>10000000</v>
      </c>
      <c r="H31" s="101">
        <v>494176</v>
      </c>
      <c r="I31" s="101">
        <v>1000000</v>
      </c>
      <c r="J31" s="58">
        <f t="shared" si="1"/>
        <v>14.94176</v>
      </c>
    </row>
    <row r="32" spans="1:10" ht="29.25" customHeight="1" x14ac:dyDescent="0.2">
      <c r="A32" s="29" t="s">
        <v>34</v>
      </c>
      <c r="B32" s="5"/>
      <c r="C32" s="40"/>
      <c r="D32" s="62" t="s">
        <v>81</v>
      </c>
      <c r="E32" s="2"/>
      <c r="F32" s="42"/>
      <c r="G32" s="96">
        <f>G33</f>
        <v>44074015</v>
      </c>
      <c r="H32" s="96">
        <f>H33</f>
        <v>18124015</v>
      </c>
      <c r="I32" s="96">
        <f>I33</f>
        <v>25950000</v>
      </c>
      <c r="J32" s="43"/>
    </row>
    <row r="33" spans="1:13" ht="25.5" customHeight="1" x14ac:dyDescent="0.2">
      <c r="A33" s="90" t="s">
        <v>35</v>
      </c>
      <c r="B33" s="48"/>
      <c r="C33" s="38"/>
      <c r="D33" s="39" t="s">
        <v>36</v>
      </c>
      <c r="E33" s="49"/>
      <c r="F33" s="48"/>
      <c r="G33" s="98">
        <f>SUM(G34:G36)</f>
        <v>44074015</v>
      </c>
      <c r="H33" s="98">
        <f t="shared" ref="H33:I33" si="4">SUM(H34:H36)</f>
        <v>18124015</v>
      </c>
      <c r="I33" s="98">
        <f t="shared" si="4"/>
        <v>25950000</v>
      </c>
      <c r="J33" s="9"/>
    </row>
    <row r="34" spans="1:13" ht="45" customHeight="1" x14ac:dyDescent="0.2">
      <c r="A34" s="143" t="s">
        <v>115</v>
      </c>
      <c r="B34" s="145" t="s">
        <v>116</v>
      </c>
      <c r="C34" s="145" t="s">
        <v>33</v>
      </c>
      <c r="D34" s="147" t="s">
        <v>80</v>
      </c>
      <c r="E34" s="80" t="s">
        <v>117</v>
      </c>
      <c r="F34" s="82" t="s">
        <v>113</v>
      </c>
      <c r="G34" s="101">
        <v>18124015</v>
      </c>
      <c r="H34" s="101">
        <v>16124015</v>
      </c>
      <c r="I34" s="101">
        <v>2000000</v>
      </c>
      <c r="J34" s="9">
        <f t="shared" si="1"/>
        <v>100</v>
      </c>
    </row>
    <row r="35" spans="1:13" ht="45" customHeight="1" x14ac:dyDescent="0.2">
      <c r="A35" s="144"/>
      <c r="B35" s="146"/>
      <c r="C35" s="146"/>
      <c r="D35" s="148"/>
      <c r="E35" s="80" t="s">
        <v>118</v>
      </c>
      <c r="F35" s="82" t="s">
        <v>113</v>
      </c>
      <c r="G35" s="101">
        <v>25850000</v>
      </c>
      <c r="H35" s="101">
        <v>2000000</v>
      </c>
      <c r="I35" s="101">
        <v>23850000</v>
      </c>
      <c r="J35" s="9">
        <f t="shared" si="1"/>
        <v>100</v>
      </c>
    </row>
    <row r="36" spans="1:13" ht="36.75" customHeight="1" thickBot="1" x14ac:dyDescent="0.25">
      <c r="A36" s="84" t="s">
        <v>37</v>
      </c>
      <c r="B36" s="85" t="s">
        <v>38</v>
      </c>
      <c r="C36" s="87" t="s">
        <v>39</v>
      </c>
      <c r="D36" s="70" t="s">
        <v>40</v>
      </c>
      <c r="E36" s="80" t="s">
        <v>47</v>
      </c>
      <c r="F36" s="82">
        <v>2025</v>
      </c>
      <c r="G36" s="101">
        <v>100000</v>
      </c>
      <c r="H36" s="101">
        <v>0</v>
      </c>
      <c r="I36" s="101">
        <v>100000</v>
      </c>
      <c r="J36" s="58">
        <f t="shared" si="1"/>
        <v>100</v>
      </c>
    </row>
    <row r="37" spans="1:13" s="41" customFormat="1" ht="24.95" customHeight="1" x14ac:dyDescent="0.2">
      <c r="A37" s="29" t="s">
        <v>82</v>
      </c>
      <c r="B37" s="71"/>
      <c r="C37" s="72"/>
      <c r="D37" s="30" t="s">
        <v>85</v>
      </c>
      <c r="E37" s="8"/>
      <c r="F37" s="5"/>
      <c r="G37" s="96">
        <f t="shared" ref="G37:I37" si="5">G38</f>
        <v>50000</v>
      </c>
      <c r="H37" s="96">
        <f t="shared" si="5"/>
        <v>0</v>
      </c>
      <c r="I37" s="96">
        <f t="shared" si="5"/>
        <v>50000</v>
      </c>
      <c r="J37" s="43"/>
      <c r="M37" s="56"/>
    </row>
    <row r="38" spans="1:13" ht="24.95" customHeight="1" x14ac:dyDescent="0.2">
      <c r="A38" s="110" t="s">
        <v>83</v>
      </c>
      <c r="B38" s="111"/>
      <c r="C38" s="112"/>
      <c r="D38" s="31" t="s">
        <v>85</v>
      </c>
      <c r="E38" s="49"/>
      <c r="F38" s="48"/>
      <c r="G38" s="98">
        <f>G39</f>
        <v>50000</v>
      </c>
      <c r="H38" s="98">
        <f>H39</f>
        <v>0</v>
      </c>
      <c r="I38" s="98">
        <f>I39</f>
        <v>50000</v>
      </c>
      <c r="J38" s="9"/>
    </row>
    <row r="39" spans="1:13" ht="24.95" customHeight="1" thickBot="1" x14ac:dyDescent="0.25">
      <c r="A39" s="32" t="s">
        <v>84</v>
      </c>
      <c r="B39" s="33" t="s">
        <v>38</v>
      </c>
      <c r="C39" s="34" t="s">
        <v>39</v>
      </c>
      <c r="D39" s="44" t="s">
        <v>40</v>
      </c>
      <c r="E39" s="3" t="s">
        <v>47</v>
      </c>
      <c r="F39" s="4">
        <v>2025</v>
      </c>
      <c r="G39" s="99">
        <f>I39</f>
        <v>50000</v>
      </c>
      <c r="H39" s="99">
        <v>0</v>
      </c>
      <c r="I39" s="99">
        <v>50000</v>
      </c>
      <c r="J39" s="65">
        <f t="shared" si="1"/>
        <v>100</v>
      </c>
    </row>
    <row r="40" spans="1:13" s="41" customFormat="1" ht="32.25" customHeight="1" x14ac:dyDescent="0.2">
      <c r="A40" s="35" t="s">
        <v>41</v>
      </c>
      <c r="B40" s="36"/>
      <c r="C40" s="37"/>
      <c r="D40" s="51" t="s">
        <v>73</v>
      </c>
      <c r="E40" s="119"/>
      <c r="F40" s="36"/>
      <c r="G40" s="100">
        <f>G41</f>
        <v>600000</v>
      </c>
      <c r="H40" s="100">
        <f>H41</f>
        <v>0</v>
      </c>
      <c r="I40" s="100">
        <f>I41</f>
        <v>600000</v>
      </c>
      <c r="J40" s="9"/>
      <c r="M40" s="12"/>
    </row>
    <row r="41" spans="1:13" ht="26.25" customHeight="1" x14ac:dyDescent="0.2">
      <c r="A41" s="90" t="s">
        <v>43</v>
      </c>
      <c r="B41" s="48"/>
      <c r="C41" s="38"/>
      <c r="D41" s="31" t="s">
        <v>42</v>
      </c>
      <c r="E41" s="49"/>
      <c r="F41" s="48"/>
      <c r="G41" s="98">
        <f>SUM(G42:G44)</f>
        <v>600000</v>
      </c>
      <c r="H41" s="98">
        <f t="shared" ref="H41:I41" si="6">SUM(H42:H44)</f>
        <v>0</v>
      </c>
      <c r="I41" s="98">
        <f t="shared" si="6"/>
        <v>600000</v>
      </c>
      <c r="J41" s="9"/>
    </row>
    <row r="42" spans="1:13" ht="26.25" customHeight="1" x14ac:dyDescent="0.2">
      <c r="A42" s="90" t="s">
        <v>92</v>
      </c>
      <c r="B42" s="48" t="s">
        <v>93</v>
      </c>
      <c r="C42" s="38" t="s">
        <v>94</v>
      </c>
      <c r="D42" s="31" t="s">
        <v>95</v>
      </c>
      <c r="E42" s="49" t="s">
        <v>47</v>
      </c>
      <c r="F42" s="48">
        <v>2025</v>
      </c>
      <c r="G42" s="98">
        <v>70000</v>
      </c>
      <c r="H42" s="98">
        <v>0</v>
      </c>
      <c r="I42" s="98">
        <v>70000</v>
      </c>
      <c r="J42" s="9">
        <f t="shared" si="1"/>
        <v>100</v>
      </c>
    </row>
    <row r="43" spans="1:13" ht="31.5" customHeight="1" x14ac:dyDescent="0.2">
      <c r="A43" s="50" t="s">
        <v>74</v>
      </c>
      <c r="B43" s="74" t="s">
        <v>75</v>
      </c>
      <c r="C43" s="75" t="s">
        <v>76</v>
      </c>
      <c r="D43" s="76" t="s">
        <v>77</v>
      </c>
      <c r="E43" s="49" t="s">
        <v>47</v>
      </c>
      <c r="F43" s="48">
        <v>2025</v>
      </c>
      <c r="G43" s="98">
        <v>420000</v>
      </c>
      <c r="H43" s="98">
        <v>0</v>
      </c>
      <c r="I43" s="98">
        <v>420000</v>
      </c>
      <c r="J43" s="9">
        <f t="shared" si="1"/>
        <v>100</v>
      </c>
    </row>
    <row r="44" spans="1:13" ht="51" customHeight="1" thickBot="1" x14ac:dyDescent="0.25">
      <c r="A44" s="84" t="s">
        <v>96</v>
      </c>
      <c r="B44" s="85" t="s">
        <v>97</v>
      </c>
      <c r="C44" s="87" t="s">
        <v>48</v>
      </c>
      <c r="D44" s="59" t="s">
        <v>98</v>
      </c>
      <c r="E44" s="115" t="s">
        <v>47</v>
      </c>
      <c r="F44" s="113">
        <v>2025</v>
      </c>
      <c r="G44" s="101">
        <v>110000</v>
      </c>
      <c r="H44" s="101">
        <v>0</v>
      </c>
      <c r="I44" s="101">
        <v>110000</v>
      </c>
      <c r="J44" s="58">
        <f t="shared" si="1"/>
        <v>100</v>
      </c>
    </row>
    <row r="45" spans="1:13" s="41" customFormat="1" ht="48" customHeight="1" x14ac:dyDescent="0.2">
      <c r="A45" s="29" t="s">
        <v>136</v>
      </c>
      <c r="B45" s="71"/>
      <c r="C45" s="72"/>
      <c r="D45" s="30" t="s">
        <v>137</v>
      </c>
      <c r="E45" s="8"/>
      <c r="F45" s="5"/>
      <c r="G45" s="96">
        <f>G46</f>
        <v>100000</v>
      </c>
      <c r="H45" s="96">
        <f t="shared" ref="H45:I46" si="7">H46</f>
        <v>0</v>
      </c>
      <c r="I45" s="96">
        <f t="shared" si="7"/>
        <v>100000</v>
      </c>
      <c r="J45" s="43"/>
      <c r="M45" s="56"/>
    </row>
    <row r="46" spans="1:13" ht="42.75" customHeight="1" x14ac:dyDescent="0.2">
      <c r="A46" s="110" t="s">
        <v>138</v>
      </c>
      <c r="B46" s="111"/>
      <c r="C46" s="112"/>
      <c r="D46" s="31" t="s">
        <v>137</v>
      </c>
      <c r="E46" s="49"/>
      <c r="F46" s="48"/>
      <c r="G46" s="98">
        <f>G47</f>
        <v>100000</v>
      </c>
      <c r="H46" s="98">
        <f t="shared" si="7"/>
        <v>0</v>
      </c>
      <c r="I46" s="98">
        <f t="shared" si="7"/>
        <v>100000</v>
      </c>
      <c r="J46" s="1"/>
    </row>
    <row r="47" spans="1:13" ht="24.95" customHeight="1" thickBot="1" x14ac:dyDescent="0.25">
      <c r="A47" s="32" t="s">
        <v>139</v>
      </c>
      <c r="B47" s="33" t="s">
        <v>140</v>
      </c>
      <c r="C47" s="34" t="s">
        <v>141</v>
      </c>
      <c r="D47" s="44" t="s">
        <v>142</v>
      </c>
      <c r="E47" s="3" t="s">
        <v>47</v>
      </c>
      <c r="F47" s="4">
        <v>2025</v>
      </c>
      <c r="G47" s="99">
        <f>I47</f>
        <v>100000</v>
      </c>
      <c r="H47" s="99">
        <v>0</v>
      </c>
      <c r="I47" s="99">
        <v>100000</v>
      </c>
      <c r="J47" s="120">
        <f t="shared" si="1"/>
        <v>100</v>
      </c>
    </row>
    <row r="48" spans="1:13" s="41" customFormat="1" ht="33.75" customHeight="1" x14ac:dyDescent="0.2">
      <c r="A48" s="35" t="s">
        <v>62</v>
      </c>
      <c r="B48" s="121"/>
      <c r="C48" s="122"/>
      <c r="D48" s="51" t="s">
        <v>63</v>
      </c>
      <c r="E48" s="119"/>
      <c r="F48" s="36"/>
      <c r="G48" s="100">
        <f>G49</f>
        <v>318508995</v>
      </c>
      <c r="H48" s="100">
        <f>H49</f>
        <v>11515358</v>
      </c>
      <c r="I48" s="100">
        <f>I49</f>
        <v>39579998</v>
      </c>
      <c r="J48" s="9"/>
      <c r="M48" s="12"/>
    </row>
    <row r="49" spans="1:10" ht="33.75" customHeight="1" x14ac:dyDescent="0.2">
      <c r="A49" s="107" t="s">
        <v>64</v>
      </c>
      <c r="B49" s="108"/>
      <c r="C49" s="109"/>
      <c r="D49" s="31" t="s">
        <v>63</v>
      </c>
      <c r="E49" s="49"/>
      <c r="F49" s="48"/>
      <c r="G49" s="98">
        <f>SUM(G50:G56)</f>
        <v>318508995</v>
      </c>
      <c r="H49" s="98">
        <f t="shared" ref="H49:I49" si="8">SUM(H50:H56)</f>
        <v>11515358</v>
      </c>
      <c r="I49" s="98">
        <f t="shared" si="8"/>
        <v>39579998</v>
      </c>
      <c r="J49" s="9"/>
    </row>
    <row r="50" spans="1:10" ht="57" customHeight="1" x14ac:dyDescent="0.2">
      <c r="A50" s="124" t="s">
        <v>119</v>
      </c>
      <c r="B50" s="125" t="s">
        <v>112</v>
      </c>
      <c r="C50" s="125" t="s">
        <v>114</v>
      </c>
      <c r="D50" s="126" t="s">
        <v>68</v>
      </c>
      <c r="E50" s="49" t="s">
        <v>78</v>
      </c>
      <c r="F50" s="48" t="s">
        <v>113</v>
      </c>
      <c r="G50" s="98">
        <v>106340269</v>
      </c>
      <c r="H50" s="98">
        <v>897927</v>
      </c>
      <c r="I50" s="98">
        <v>9032965</v>
      </c>
      <c r="J50" s="9">
        <f t="shared" si="1"/>
        <v>9.3387877361867488</v>
      </c>
    </row>
    <row r="51" spans="1:10" ht="50.25" customHeight="1" x14ac:dyDescent="0.2">
      <c r="A51" s="124"/>
      <c r="B51" s="125"/>
      <c r="C51" s="125"/>
      <c r="D51" s="126"/>
      <c r="E51" s="49" t="s">
        <v>86</v>
      </c>
      <c r="F51" s="48" t="s">
        <v>113</v>
      </c>
      <c r="G51" s="98">
        <v>65193069</v>
      </c>
      <c r="H51" s="98">
        <v>610000</v>
      </c>
      <c r="I51" s="98">
        <v>3000000</v>
      </c>
      <c r="J51" s="9">
        <f t="shared" si="1"/>
        <v>5.5373984617904703</v>
      </c>
    </row>
    <row r="52" spans="1:10" ht="38.25" customHeight="1" x14ac:dyDescent="0.2">
      <c r="A52" s="104" t="s">
        <v>120</v>
      </c>
      <c r="B52" s="105" t="s">
        <v>121</v>
      </c>
      <c r="C52" s="105" t="s">
        <v>122</v>
      </c>
      <c r="D52" s="106" t="s">
        <v>123</v>
      </c>
      <c r="E52" s="49" t="s">
        <v>106</v>
      </c>
      <c r="F52" s="48" t="s">
        <v>124</v>
      </c>
      <c r="G52" s="98">
        <v>38526711</v>
      </c>
      <c r="H52" s="98">
        <v>305630</v>
      </c>
      <c r="I52" s="98">
        <v>7400000</v>
      </c>
      <c r="J52" s="9">
        <f t="shared" ref="J52:J62" si="9">(I52+H52)*100/G52</f>
        <v>20.000747014194904</v>
      </c>
    </row>
    <row r="53" spans="1:10" ht="43.5" customHeight="1" x14ac:dyDescent="0.2">
      <c r="A53" s="50" t="s">
        <v>125</v>
      </c>
      <c r="B53" s="74" t="s">
        <v>126</v>
      </c>
      <c r="C53" s="75" t="s">
        <v>76</v>
      </c>
      <c r="D53" s="76" t="s">
        <v>127</v>
      </c>
      <c r="E53" s="49" t="s">
        <v>100</v>
      </c>
      <c r="F53" s="48">
        <v>2025</v>
      </c>
      <c r="G53" s="98">
        <v>800000</v>
      </c>
      <c r="H53" s="98">
        <v>0</v>
      </c>
      <c r="I53" s="98">
        <v>800000</v>
      </c>
      <c r="J53" s="9">
        <f t="shared" si="9"/>
        <v>100</v>
      </c>
    </row>
    <row r="54" spans="1:10" ht="45.75" customHeight="1" x14ac:dyDescent="0.2">
      <c r="A54" s="127" t="s">
        <v>65</v>
      </c>
      <c r="B54" s="128" t="s">
        <v>15</v>
      </c>
      <c r="C54" s="129" t="s">
        <v>13</v>
      </c>
      <c r="D54" s="130" t="s">
        <v>16</v>
      </c>
      <c r="E54" s="49" t="s">
        <v>107</v>
      </c>
      <c r="F54" s="48" t="s">
        <v>124</v>
      </c>
      <c r="G54" s="98">
        <v>73923946</v>
      </c>
      <c r="H54" s="98">
        <v>701801</v>
      </c>
      <c r="I54" s="98">
        <v>14083000</v>
      </c>
      <c r="J54" s="9">
        <f t="shared" si="9"/>
        <v>20.000015962351359</v>
      </c>
    </row>
    <row r="55" spans="1:10" ht="45" customHeight="1" x14ac:dyDescent="0.2">
      <c r="A55" s="127"/>
      <c r="B55" s="128"/>
      <c r="C55" s="129"/>
      <c r="D55" s="130"/>
      <c r="E55" s="49" t="s">
        <v>69</v>
      </c>
      <c r="F55" s="48" t="s">
        <v>131</v>
      </c>
      <c r="G55" s="98">
        <f>G20</f>
        <v>33675000</v>
      </c>
      <c r="H55" s="98">
        <v>9000000</v>
      </c>
      <c r="I55" s="98">
        <v>5214033</v>
      </c>
      <c r="J55" s="9">
        <f>J20</f>
        <v>70.420291017074987</v>
      </c>
    </row>
    <row r="56" spans="1:10" ht="28.5" customHeight="1" thickBot="1" x14ac:dyDescent="0.25">
      <c r="A56" s="73" t="s">
        <v>128</v>
      </c>
      <c r="B56" s="77" t="s">
        <v>38</v>
      </c>
      <c r="C56" s="78" t="s">
        <v>39</v>
      </c>
      <c r="D56" s="79" t="s">
        <v>40</v>
      </c>
      <c r="E56" s="3" t="s">
        <v>47</v>
      </c>
      <c r="F56" s="66">
        <v>2025</v>
      </c>
      <c r="G56" s="102">
        <v>50000</v>
      </c>
      <c r="H56" s="99">
        <v>0</v>
      </c>
      <c r="I56" s="99">
        <v>50000</v>
      </c>
      <c r="J56" s="65">
        <f t="shared" si="9"/>
        <v>100</v>
      </c>
    </row>
    <row r="57" spans="1:10" ht="33.75" customHeight="1" x14ac:dyDescent="0.2">
      <c r="A57" s="29" t="s">
        <v>59</v>
      </c>
      <c r="B57" s="5"/>
      <c r="C57" s="40"/>
      <c r="D57" s="62" t="s">
        <v>60</v>
      </c>
      <c r="E57" s="2"/>
      <c r="F57" s="42"/>
      <c r="G57" s="96">
        <f>G58</f>
        <v>100000</v>
      </c>
      <c r="H57" s="96">
        <f>H58</f>
        <v>0</v>
      </c>
      <c r="I57" s="96">
        <f>I58</f>
        <v>100000</v>
      </c>
      <c r="J57" s="43"/>
    </row>
    <row r="58" spans="1:10" ht="33.75" customHeight="1" x14ac:dyDescent="0.2">
      <c r="A58" s="90" t="s">
        <v>61</v>
      </c>
      <c r="B58" s="48"/>
      <c r="C58" s="38"/>
      <c r="D58" s="10" t="s">
        <v>60</v>
      </c>
      <c r="E58" s="49"/>
      <c r="F58" s="48"/>
      <c r="G58" s="98">
        <f>G59</f>
        <v>100000</v>
      </c>
      <c r="H58" s="98">
        <f t="shared" ref="H58:I58" si="10">H59</f>
        <v>0</v>
      </c>
      <c r="I58" s="98">
        <f t="shared" si="10"/>
        <v>100000</v>
      </c>
      <c r="J58" s="9"/>
    </row>
    <row r="59" spans="1:10" ht="33.75" customHeight="1" thickBot="1" x14ac:dyDescent="0.25">
      <c r="A59" s="32" t="s">
        <v>99</v>
      </c>
      <c r="B59" s="4" t="s">
        <v>44</v>
      </c>
      <c r="C59" s="63" t="s">
        <v>45</v>
      </c>
      <c r="D59" s="64" t="s">
        <v>46</v>
      </c>
      <c r="E59" s="3" t="s">
        <v>47</v>
      </c>
      <c r="F59" s="4">
        <v>2025</v>
      </c>
      <c r="G59" s="99">
        <f>I59</f>
        <v>100000</v>
      </c>
      <c r="H59" s="99">
        <v>0</v>
      </c>
      <c r="I59" s="99">
        <v>100000</v>
      </c>
      <c r="J59" s="65">
        <f t="shared" si="9"/>
        <v>100</v>
      </c>
    </row>
    <row r="60" spans="1:10" ht="21" customHeight="1" x14ac:dyDescent="0.2">
      <c r="A60" s="35" t="s">
        <v>49</v>
      </c>
      <c r="B60" s="36"/>
      <c r="C60" s="37"/>
      <c r="D60" s="51" t="s">
        <v>51</v>
      </c>
      <c r="E60" s="81"/>
      <c r="F60" s="83"/>
      <c r="G60" s="100">
        <f t="shared" ref="G60:I60" si="11">G61</f>
        <v>50000</v>
      </c>
      <c r="H60" s="100">
        <f t="shared" si="11"/>
        <v>0</v>
      </c>
      <c r="I60" s="100">
        <f t="shared" si="11"/>
        <v>50000</v>
      </c>
      <c r="J60" s="9"/>
    </row>
    <row r="61" spans="1:10" ht="15" customHeight="1" x14ac:dyDescent="0.2">
      <c r="A61" s="90" t="s">
        <v>50</v>
      </c>
      <c r="B61" s="48"/>
      <c r="C61" s="38"/>
      <c r="D61" s="31" t="s">
        <v>51</v>
      </c>
      <c r="E61" s="49"/>
      <c r="F61" s="48"/>
      <c r="G61" s="98">
        <f>G62</f>
        <v>50000</v>
      </c>
      <c r="H61" s="98">
        <f>H62</f>
        <v>0</v>
      </c>
      <c r="I61" s="98">
        <f>I62</f>
        <v>50000</v>
      </c>
      <c r="J61" s="1"/>
    </row>
    <row r="62" spans="1:10" ht="21" customHeight="1" thickBot="1" x14ac:dyDescent="0.25">
      <c r="A62" s="84" t="s">
        <v>67</v>
      </c>
      <c r="B62" s="85" t="s">
        <v>38</v>
      </c>
      <c r="C62" s="87" t="s">
        <v>39</v>
      </c>
      <c r="D62" s="59" t="s">
        <v>40</v>
      </c>
      <c r="E62" s="80" t="s">
        <v>47</v>
      </c>
      <c r="F62" s="82">
        <v>2025</v>
      </c>
      <c r="G62" s="101">
        <f>I62</f>
        <v>50000</v>
      </c>
      <c r="H62" s="101">
        <v>0</v>
      </c>
      <c r="I62" s="101">
        <v>50000</v>
      </c>
      <c r="J62" s="7">
        <f t="shared" si="9"/>
        <v>100</v>
      </c>
    </row>
    <row r="63" spans="1:10" ht="27.75" customHeight="1" thickBot="1" x14ac:dyDescent="0.25">
      <c r="A63" s="67" t="s">
        <v>18</v>
      </c>
      <c r="B63" s="68" t="s">
        <v>18</v>
      </c>
      <c r="C63" s="68" t="s">
        <v>18</v>
      </c>
      <c r="D63" s="68" t="s">
        <v>17</v>
      </c>
      <c r="E63" s="68" t="s">
        <v>18</v>
      </c>
      <c r="F63" s="68" t="s">
        <v>18</v>
      </c>
      <c r="G63" s="103">
        <f>G14+G23+G32+G37+G40+G45+G48+G57+G60</f>
        <v>523346279</v>
      </c>
      <c r="H63" s="103">
        <f t="shared" ref="H63:I63" si="12">H14+H23+H32+H37+H40+H45+H48+H57+H60</f>
        <v>40282549</v>
      </c>
      <c r="I63" s="103">
        <f t="shared" si="12"/>
        <v>90118267</v>
      </c>
      <c r="J63" s="69" t="s">
        <v>18</v>
      </c>
    </row>
    <row r="65" spans="1:13" x14ac:dyDescent="0.2">
      <c r="G65" s="45"/>
      <c r="H65" s="45"/>
      <c r="I65" s="45"/>
    </row>
    <row r="68" spans="1:13" s="46" customFormat="1" ht="12.75" x14ac:dyDescent="0.2">
      <c r="A68" s="123" t="s">
        <v>144</v>
      </c>
      <c r="B68" s="123"/>
      <c r="C68" s="123"/>
      <c r="H68" s="123" t="s">
        <v>66</v>
      </c>
      <c r="I68" s="123"/>
      <c r="J68" s="123"/>
      <c r="M68" s="47"/>
    </row>
  </sheetData>
  <mergeCells count="31">
    <mergeCell ref="A34:A35"/>
    <mergeCell ref="B34:B35"/>
    <mergeCell ref="C34:C35"/>
    <mergeCell ref="D34:D35"/>
    <mergeCell ref="A28:A31"/>
    <mergeCell ref="B28:B31"/>
    <mergeCell ref="C28:C31"/>
    <mergeCell ref="D28:D31"/>
    <mergeCell ref="I1:J1"/>
    <mergeCell ref="I2:J2"/>
    <mergeCell ref="B19:B20"/>
    <mergeCell ref="A7:J7"/>
    <mergeCell ref="A8:J8"/>
    <mergeCell ref="A9:J9"/>
    <mergeCell ref="A10:J10"/>
    <mergeCell ref="I3:J3"/>
    <mergeCell ref="A6:J6"/>
    <mergeCell ref="I4:J4"/>
    <mergeCell ref="A19:A20"/>
    <mergeCell ref="C19:C20"/>
    <mergeCell ref="D19:D20"/>
    <mergeCell ref="A68:C68"/>
    <mergeCell ref="H68:J68"/>
    <mergeCell ref="A50:A51"/>
    <mergeCell ref="B50:B51"/>
    <mergeCell ref="C50:C51"/>
    <mergeCell ref="D50:D51"/>
    <mergeCell ref="A54:A55"/>
    <mergeCell ref="B54:B55"/>
    <mergeCell ref="C54:C55"/>
    <mergeCell ref="D54:D55"/>
  </mergeCells>
  <pageMargins left="0.39370078740157483" right="0.19685039370078741" top="0.43307086614173229" bottom="0.39370078740157483" header="0" footer="0"/>
  <pageSetup paperSize="9" scale="63" fitToHeight="500" orientation="landscape" r:id="rId1"/>
  <rowBreaks count="2" manualBreakCount="2">
    <brk id="28" max="9" man="1"/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Корж Ірина Олександрівна</dc:creator>
  <cp:lastModifiedBy>Корж Ірина Олександрівна</cp:lastModifiedBy>
  <cp:lastPrinted>2024-11-26T12:15:58Z</cp:lastPrinted>
  <dcterms:created xsi:type="dcterms:W3CDTF">2021-12-01T12:30:40Z</dcterms:created>
  <dcterms:modified xsi:type="dcterms:W3CDTF">2024-11-29T09:32:29Z</dcterms:modified>
</cp:coreProperties>
</file>